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855" windowWidth="17355" windowHeight="9975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</sheets>
  <externalReferences>
    <externalReference r:id="rId14"/>
  </externalReferences>
  <definedNames/>
  <calcPr fullCalcOnLoad="1"/>
</workbook>
</file>

<file path=xl/sharedStrings.xml><?xml version="1.0" encoding="utf-8"?>
<sst xmlns="http://schemas.openxmlformats.org/spreadsheetml/2006/main" count="29" uniqueCount="27">
  <si>
    <t>Flatarmál reitar/ha</t>
  </si>
  <si>
    <t>Aldur</t>
  </si>
  <si>
    <t>GV-Þvermál cm</t>
  </si>
  <si>
    <t>GV-Meðalhæð m</t>
  </si>
  <si>
    <t>Yfirhæð m</t>
  </si>
  <si>
    <t>Grunnflötur/ha/m2</t>
  </si>
  <si>
    <t>Trjáfjöldi ha</t>
  </si>
  <si>
    <t>Meðaltré lítrar</t>
  </si>
  <si>
    <t>Rúmmál/ha/m3</t>
  </si>
  <si>
    <t>Trjáfjöldi eftir grisjun/ha</t>
  </si>
  <si>
    <t>Trjáfjöldi felldur/ha</t>
  </si>
  <si>
    <t>Rúmmál fellt/ha/m3</t>
  </si>
  <si>
    <t>Trjáfjöldi felldur í reit</t>
  </si>
  <si>
    <t>Rúmmál fellt í reit m3</t>
  </si>
  <si>
    <t>Reitarnúmer</t>
  </si>
  <si>
    <t>Tegund</t>
  </si>
  <si>
    <t>Samtals:</t>
  </si>
  <si>
    <t>Sitkagreni</t>
  </si>
  <si>
    <t>Yfirlit yfir áætlaða grisjun í Þjórsárdal fyrrihluta árs 2010.</t>
  </si>
  <si>
    <t>3329-A</t>
  </si>
  <si>
    <t>3127/3124</t>
  </si>
  <si>
    <t>Rauðgreni</t>
  </si>
  <si>
    <t>Reiknað flatamál vega í ha.</t>
  </si>
  <si>
    <t>Rúmmál fellt utan vega í m³</t>
  </si>
  <si>
    <t>Rúmmál fellt í slóðum í m³</t>
  </si>
  <si>
    <t>Samtals rúmmál fellt í m³</t>
  </si>
  <si>
    <t>Reiknað með því að grisjunarslóðar séu 7,5% af flatarmáli reitar.</t>
  </si>
</sst>
</file>

<file path=xl/styles.xml><?xml version="1.0" encoding="utf-8"?>
<styleSheet xmlns="http://schemas.openxmlformats.org/spreadsheetml/2006/main">
  <numFmts count="12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0.000"/>
    <numFmt numFmtId="165" formatCode="0.0"/>
    <numFmt numFmtId="166" formatCode="0.0000"/>
    <numFmt numFmtId="167" formatCode="0.00000"/>
  </numFmts>
  <fonts count="5">
    <font>
      <sz val="10"/>
      <name val="Arial"/>
      <family val="0"/>
    </font>
    <font>
      <sz val="8"/>
      <name val="Courier New"/>
      <family val="3"/>
    </font>
    <font>
      <sz val="8"/>
      <name val="Arial"/>
      <family val="0"/>
    </font>
    <font>
      <b/>
      <sz val="10"/>
      <name val="Arial"/>
      <family val="2"/>
    </font>
    <font>
      <b/>
      <i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 vertical="center" textRotation="180"/>
    </xf>
    <xf numFmtId="0" fontId="3" fillId="0" borderId="1" xfId="0" applyFont="1" applyBorder="1" applyAlignment="1">
      <alignment horizontal="center" vertical="center" textRotation="180" wrapText="1"/>
    </xf>
    <xf numFmtId="0" fontId="3" fillId="0" borderId="2" xfId="0" applyNumberFormat="1" applyFont="1" applyBorder="1" applyAlignment="1">
      <alignment horizontal="center" vertical="center"/>
    </xf>
    <xf numFmtId="0" fontId="3" fillId="0" borderId="2" xfId="0" applyNumberFormat="1" applyFont="1" applyBorder="1" applyAlignment="1">
      <alignment horizontal="left" vertical="center"/>
    </xf>
    <xf numFmtId="0" fontId="4" fillId="0" borderId="0" xfId="0" applyFont="1" applyAlignment="1">
      <alignment/>
    </xf>
    <xf numFmtId="0" fontId="3" fillId="0" borderId="0" xfId="0" applyFont="1" applyAlignment="1">
      <alignment horizontal="left"/>
    </xf>
    <xf numFmtId="2" fontId="3" fillId="0" borderId="3" xfId="0" applyNumberFormat="1" applyFont="1" applyFill="1" applyBorder="1" applyAlignment="1">
      <alignment horizontal="center" vertical="center"/>
    </xf>
    <xf numFmtId="1" fontId="3" fillId="0" borderId="2" xfId="0" applyNumberFormat="1" applyFont="1" applyBorder="1" applyAlignment="1">
      <alignment horizontal="center" vertical="center"/>
    </xf>
    <xf numFmtId="1" fontId="3" fillId="0" borderId="0" xfId="0" applyNumberFormat="1" applyFont="1" applyAlignment="1">
      <alignment horizontal="center"/>
    </xf>
    <xf numFmtId="165" fontId="1" fillId="0" borderId="0" xfId="0" applyNumberFormat="1" applyFont="1" applyAlignment="1">
      <alignment/>
    </xf>
    <xf numFmtId="165" fontId="3" fillId="0" borderId="2" xfId="0" applyNumberFormat="1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textRotation="180" wrapText="1"/>
    </xf>
    <xf numFmtId="2" fontId="3" fillId="0" borderId="2" xfId="0" applyNumberFormat="1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 textRotation="180" wrapText="1"/>
    </xf>
    <xf numFmtId="0" fontId="3" fillId="0" borderId="5" xfId="0" applyFont="1" applyBorder="1" applyAlignment="1">
      <alignment horizontal="center" vertical="center" textRotation="180" wrapText="1"/>
    </xf>
    <xf numFmtId="3" fontId="3" fillId="0" borderId="6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textRotation="180" wrapText="1"/>
    </xf>
    <xf numFmtId="3" fontId="3" fillId="2" borderId="2" xfId="0" applyNumberFormat="1" applyFont="1" applyFill="1" applyBorder="1" applyAlignment="1">
      <alignment horizontal="center" vertical="center"/>
    </xf>
    <xf numFmtId="1" fontId="3" fillId="2" borderId="0" xfId="0" applyNumberFormat="1" applyFont="1" applyFill="1" applyAlignment="1">
      <alignment horizontal="center"/>
    </xf>
    <xf numFmtId="3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lenovo\My%20Documents\Runar\Grisjun\2009\Haukadalur\Samantekt%20Haukadalu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8"/>
  <sheetViews>
    <sheetView tabSelected="1" workbookViewId="0" topLeftCell="A1">
      <selection activeCell="T7" sqref="T7"/>
    </sheetView>
  </sheetViews>
  <sheetFormatPr defaultColWidth="9.140625" defaultRowHeight="12.75"/>
  <cols>
    <col min="1" max="1" width="11.421875" style="1" customWidth="1"/>
    <col min="2" max="2" width="12.421875" style="1" customWidth="1"/>
    <col min="3" max="4" width="4.57421875" style="1" customWidth="1"/>
    <col min="5" max="5" width="3.28125" style="1" bestFit="1" customWidth="1"/>
    <col min="6" max="7" width="5.00390625" style="1" bestFit="1" customWidth="1"/>
    <col min="8" max="8" width="5.57421875" style="1" bestFit="1" customWidth="1"/>
    <col min="9" max="9" width="4.57421875" style="1" bestFit="1" customWidth="1"/>
    <col min="10" max="10" width="5.57421875" style="1" bestFit="1" customWidth="1"/>
    <col min="11" max="11" width="6.57421875" style="1" bestFit="1" customWidth="1"/>
    <col min="12" max="12" width="4.00390625" style="1" bestFit="1" customWidth="1"/>
    <col min="13" max="13" width="5.8515625" style="1" bestFit="1" customWidth="1"/>
    <col min="14" max="14" width="5.57421875" style="1" bestFit="1" customWidth="1"/>
    <col min="15" max="15" width="4.140625" style="1" bestFit="1" customWidth="1"/>
    <col min="16" max="16" width="5.8515625" style="1" bestFit="1" customWidth="1"/>
    <col min="17" max="17" width="6.7109375" style="1" bestFit="1" customWidth="1"/>
    <col min="18" max="18" width="4.00390625" style="1" bestFit="1" customWidth="1"/>
    <col min="19" max="19" width="3.28125" style="1" bestFit="1" customWidth="1"/>
    <col min="20" max="20" width="4.00390625" style="1" bestFit="1" customWidth="1"/>
    <col min="21" max="16384" width="9.140625" style="1" customWidth="1"/>
  </cols>
  <sheetData>
    <row r="1" ht="19.5" thickBot="1">
      <c r="A1" s="9" t="s">
        <v>18</v>
      </c>
    </row>
    <row r="2" spans="1:20" ht="141" thickTop="1">
      <c r="A2" s="5" t="s">
        <v>14</v>
      </c>
      <c r="B2" s="5" t="s">
        <v>15</v>
      </c>
      <c r="C2" s="5" t="s">
        <v>0</v>
      </c>
      <c r="D2" s="17" t="s">
        <v>22</v>
      </c>
      <c r="E2" s="5" t="s">
        <v>1</v>
      </c>
      <c r="F2" s="6" t="s">
        <v>2</v>
      </c>
      <c r="G2" s="6" t="s">
        <v>3</v>
      </c>
      <c r="H2" s="5" t="s">
        <v>4</v>
      </c>
      <c r="I2" s="6" t="s">
        <v>5</v>
      </c>
      <c r="J2" s="6" t="s">
        <v>6</v>
      </c>
      <c r="K2" s="6" t="s">
        <v>7</v>
      </c>
      <c r="L2" s="6" t="s">
        <v>8</v>
      </c>
      <c r="M2" s="6" t="s">
        <v>9</v>
      </c>
      <c r="N2" s="6" t="s">
        <v>10</v>
      </c>
      <c r="O2" s="6" t="s">
        <v>11</v>
      </c>
      <c r="P2" s="6" t="s">
        <v>12</v>
      </c>
      <c r="Q2" s="22" t="s">
        <v>13</v>
      </c>
      <c r="R2" s="19" t="s">
        <v>23</v>
      </c>
      <c r="S2" s="19" t="s">
        <v>24</v>
      </c>
      <c r="T2" s="20" t="s">
        <v>25</v>
      </c>
    </row>
    <row r="3" spans="1:20" s="2" customFormat="1" ht="20.25" customHeight="1">
      <c r="A3" s="7" t="s">
        <v>19</v>
      </c>
      <c r="B3" s="8" t="s">
        <v>17</v>
      </c>
      <c r="C3" s="11">
        <f>29176/10000</f>
        <v>2.9176</v>
      </c>
      <c r="D3" s="18">
        <f>C3*0.075</f>
        <v>0.21882000000000001</v>
      </c>
      <c r="E3" s="7">
        <v>47</v>
      </c>
      <c r="F3" s="7">
        <v>12.304471708059937</v>
      </c>
      <c r="G3" s="15">
        <v>8.428571428571429</v>
      </c>
      <c r="H3" s="15">
        <v>9.428571428571429</v>
      </c>
      <c r="I3" s="15">
        <v>36.91820166918519</v>
      </c>
      <c r="J3" s="16">
        <v>3171.4285714285716</v>
      </c>
      <c r="K3" s="15">
        <v>55.01088805556592</v>
      </c>
      <c r="L3" s="12">
        <v>165.67883664694546</v>
      </c>
      <c r="M3" s="16">
        <v>1000</v>
      </c>
      <c r="N3" s="16">
        <f>J3-M3</f>
        <v>2171.4285714285716</v>
      </c>
      <c r="O3" s="16">
        <f>((N3*K3)/1000)*0.7</f>
        <v>83.6165498444602</v>
      </c>
      <c r="P3" s="16">
        <f>C3*N3</f>
        <v>6335.360000000001</v>
      </c>
      <c r="Q3" s="23">
        <f>C3*O3</f>
        <v>243.9596458261971</v>
      </c>
      <c r="R3" s="16">
        <f>(C3-D3)*O3</f>
        <v>225.6626723892323</v>
      </c>
      <c r="S3" s="16">
        <f>((K3*J3)/1000)*D3</f>
        <v>38.1760160056972</v>
      </c>
      <c r="T3" s="21">
        <f>SUM(R3:S3)</f>
        <v>263.83868839492953</v>
      </c>
    </row>
    <row r="4" spans="1:20" s="2" customFormat="1" ht="20.25" customHeight="1">
      <c r="A4" s="7" t="s">
        <v>20</v>
      </c>
      <c r="B4" s="8" t="s">
        <v>21</v>
      </c>
      <c r="C4" s="11">
        <f>15636/10000</f>
        <v>1.5636</v>
      </c>
      <c r="D4" s="18">
        <f>C4*0.075</f>
        <v>0.11727</v>
      </c>
      <c r="E4" s="7">
        <v>49</v>
      </c>
      <c r="F4" s="7">
        <v>13.709412839119489</v>
      </c>
      <c r="G4" s="15">
        <v>8.933333333333332</v>
      </c>
      <c r="H4" s="15">
        <v>10.233333333333333</v>
      </c>
      <c r="I4" s="15">
        <v>29.7940793284822</v>
      </c>
      <c r="J4" s="16">
        <v>1983.3333333333333</v>
      </c>
      <c r="K4" s="15">
        <v>67.0023645255318</v>
      </c>
      <c r="L4" s="12">
        <v>132.6531353448316</v>
      </c>
      <c r="M4" s="16">
        <v>800</v>
      </c>
      <c r="N4" s="16">
        <f>J4-M4</f>
        <v>1183.3333333333333</v>
      </c>
      <c r="O4" s="16">
        <f>((N4*K4)/1000)*0.7</f>
        <v>55.50029194864883</v>
      </c>
      <c r="P4" s="16">
        <f>C4*N4</f>
        <v>1850.26</v>
      </c>
      <c r="Q4" s="23">
        <f>C4*O4</f>
        <v>86.78025649090732</v>
      </c>
      <c r="R4" s="16">
        <f>(C4-D4)*O4</f>
        <v>80.27173725408927</v>
      </c>
      <c r="S4" s="16">
        <f>((K4*J4)/1000)*D4</f>
        <v>15.583778454353078</v>
      </c>
      <c r="T4" s="21">
        <f>SUM(R4:S4)</f>
        <v>95.85551570844235</v>
      </c>
    </row>
    <row r="5" spans="1:20" s="2" customFormat="1" ht="20.25" customHeight="1">
      <c r="A5" s="7" t="s">
        <v>20</v>
      </c>
      <c r="B5" s="8" t="s">
        <v>17</v>
      </c>
      <c r="C5" s="11">
        <v>1.56</v>
      </c>
      <c r="D5" s="18">
        <f>C5*0.075</f>
        <v>0.11699999999999999</v>
      </c>
      <c r="E5" s="7">
        <v>32</v>
      </c>
      <c r="F5" s="7">
        <v>7.897906601622741</v>
      </c>
      <c r="G5" s="15">
        <v>6.4</v>
      </c>
      <c r="H5" s="15">
        <v>7.85</v>
      </c>
      <c r="I5" s="15">
        <v>3.7489672332838198</v>
      </c>
      <c r="J5" s="16">
        <v>633.3333333333334</v>
      </c>
      <c r="K5" s="15">
        <v>21.150601483918017</v>
      </c>
      <c r="L5" s="7">
        <v>15.829264569624295</v>
      </c>
      <c r="M5" s="16">
        <v>200</v>
      </c>
      <c r="N5" s="16">
        <f>J5-M5</f>
        <v>433.33333333333337</v>
      </c>
      <c r="O5" s="16">
        <f>((N5*K5)/1000)*0.8</f>
        <v>7.332208514424913</v>
      </c>
      <c r="P5" s="16">
        <f>C5*N5</f>
        <v>676.0000000000001</v>
      </c>
      <c r="Q5" s="23">
        <f>C5*O5</f>
        <v>11.438245282502864</v>
      </c>
      <c r="R5" s="16">
        <f>(C5-D5)*O5</f>
        <v>10.58037688631515</v>
      </c>
      <c r="S5" s="16">
        <f>((K5*J5)/1000)*D5</f>
        <v>1.567259569958325</v>
      </c>
      <c r="T5" s="21">
        <f>SUM(R5:S5)</f>
        <v>12.147636456273474</v>
      </c>
    </row>
    <row r="6" spans="1:20" s="2" customFormat="1" ht="12.75">
      <c r="A6" s="10" t="s">
        <v>26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10" t="s">
        <v>16</v>
      </c>
      <c r="P6" s="3"/>
      <c r="Q6" s="24">
        <f>SUM(Q3:Q5)</f>
        <v>342.17814759960726</v>
      </c>
      <c r="R6" s="3"/>
      <c r="T6" s="13">
        <f>SUM(T3:T5)</f>
        <v>371.84184055964533</v>
      </c>
    </row>
    <row r="7" spans="1:20" ht="12.7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T7" s="25"/>
    </row>
    <row r="8" spans="1:20" ht="12.7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T8" s="26"/>
    </row>
    <row r="9" spans="1:18" ht="12.7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18" ht="12.7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18" ht="12.7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1:18" ht="12.7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1:18" ht="12.7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27" ht="11.25">
      <c r="X27" s="14"/>
    </row>
    <row r="28" ht="11.25">
      <c r="X28" s="14"/>
    </row>
    <row r="29" ht="11.25">
      <c r="X29" s="14"/>
    </row>
    <row r="30" ht="11.25">
      <c r="X30" s="14"/>
    </row>
    <row r="31" ht="11.25">
      <c r="X31" s="14"/>
    </row>
    <row r="32" ht="11.25">
      <c r="X32" s="14"/>
    </row>
    <row r="33" ht="11.25">
      <c r="X33" s="14"/>
    </row>
    <row r="34" ht="11.25">
      <c r="X34" s="14"/>
    </row>
    <row r="35" ht="11.25">
      <c r="X35" s="14"/>
    </row>
    <row r="36" ht="11.25">
      <c r="X36" s="14"/>
    </row>
    <row r="37" ht="11.25">
      <c r="X37" s="14"/>
    </row>
    <row r="38" ht="11.25">
      <c r="X38" s="14"/>
    </row>
  </sheetData>
  <printOptions/>
  <pageMargins left="0.75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Skógrækt ríkisins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larus</dc:creator>
  <cp:keywords/>
  <dc:description/>
  <cp:lastModifiedBy>lenovo</cp:lastModifiedBy>
  <cp:lastPrinted>2009-07-14T12:49:32Z</cp:lastPrinted>
  <dcterms:created xsi:type="dcterms:W3CDTF">2009-06-06T09:39:32Z</dcterms:created>
  <dcterms:modified xsi:type="dcterms:W3CDTF">2009-11-30T09:31:21Z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1039</vt:i4>
  </property>
</Properties>
</file>